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HSE\ED Department\Certification Archives\sberko VH2320L1\Documents\GPA Charts\"/>
    </mc:Choice>
  </mc:AlternateContent>
  <workbookProtection workbookAlgorithmName="SHA-512" workbookHashValue="9mig6woJPK73or3ZctQT1rs0EsDXtIfbRQ4uK/W3k+8ROPTPncjbX28MWEjM9w+Sj4QM+QSyaml7nPTi1poH5A==" workbookSaltValue="wm9jDqPVjANswcw3Dy3t3w==" workbookSpinCount="100000" lockStructure="1"/>
  <bookViews>
    <workbookView xWindow="0" yWindow="0" windowWidth="20490" windowHeight="7620"/>
  </bookViews>
  <sheets>
    <sheet name="Sheet1" sheetId="1" r:id="rId1"/>
  </sheets>
  <calcPr calcId="162913"/>
  <customWorkbookViews>
    <customWorkbookView name="print" guid="{7F141882-E290-4A39-9048-6470518FB26C}" maximized="1" xWindow="-8" yWindow="-8" windowWidth="1040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9" i="1" l="1"/>
  <c r="M28" i="1"/>
  <c r="M27" i="1"/>
  <c r="M12" i="1" l="1"/>
  <c r="M11" i="1"/>
  <c r="C30" i="1" l="1"/>
  <c r="F29" i="1"/>
  <c r="F28" i="1"/>
  <c r="F27" i="1"/>
  <c r="M4" i="1" l="1"/>
  <c r="M5" i="1"/>
  <c r="M6" i="1"/>
  <c r="M7" i="1"/>
  <c r="M8" i="1"/>
  <c r="M9" i="1"/>
  <c r="M10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3" i="1"/>
  <c r="F25" i="1"/>
  <c r="F26" i="1"/>
  <c r="F30" i="1" s="1"/>
  <c r="C31" i="1" s="1"/>
  <c r="F16" i="1"/>
  <c r="F9" i="1"/>
  <c r="F10" i="1"/>
  <c r="F11" i="1"/>
  <c r="F12" i="1"/>
  <c r="F13" i="1"/>
  <c r="F8" i="1"/>
  <c r="F6" i="1"/>
  <c r="F5" i="1"/>
  <c r="J31" i="1" l="1"/>
  <c r="J30" i="1"/>
  <c r="C17" i="1"/>
  <c r="M31" i="1" l="1"/>
  <c r="B22" i="1" s="1"/>
  <c r="M30" i="1"/>
  <c r="B20" i="1" s="1"/>
  <c r="F17" i="1" l="1"/>
  <c r="B18" i="1" s="1"/>
</calcChain>
</file>

<file path=xl/sharedStrings.xml><?xml version="1.0" encoding="utf-8"?>
<sst xmlns="http://schemas.openxmlformats.org/spreadsheetml/2006/main" count="170" uniqueCount="115">
  <si>
    <t>Course #</t>
  </si>
  <si>
    <t>Course Title</t>
  </si>
  <si>
    <t>GPA</t>
  </si>
  <si>
    <t>Exploratory Field Experiences</t>
  </si>
  <si>
    <t>(1 credit hour)</t>
  </si>
  <si>
    <t>P/F</t>
  </si>
  <si>
    <t>Foundations of Education</t>
  </si>
  <si>
    <t>Clinical Experiences in Teaching</t>
  </si>
  <si>
    <t>Psychological Foundations of Education</t>
  </si>
  <si>
    <t>Measurement and Evaluation</t>
  </si>
  <si>
    <t>Content Academic Literacy</t>
  </si>
  <si>
    <t>Psychology of the Exceptional Child</t>
  </si>
  <si>
    <t>Management of Instruction</t>
  </si>
  <si>
    <t>Teaching Internship</t>
  </si>
  <si>
    <t>(8 credit hours)</t>
  </si>
  <si>
    <t>PROFESSIONAL EDUCATION</t>
  </si>
  <si>
    <t>Grade Type</t>
  </si>
  <si>
    <t>A-F</t>
  </si>
  <si>
    <t>Points Earned (X) Cred Hrs</t>
  </si>
  <si>
    <t>CONTENT</t>
  </si>
  <si>
    <t xml:space="preserve">Total </t>
  </si>
  <si>
    <t>Credit Hours Total</t>
  </si>
  <si>
    <t>Professional Education</t>
  </si>
  <si>
    <t>Content Area</t>
  </si>
  <si>
    <t>CONTENT AREA</t>
  </si>
  <si>
    <t>Letter Grade</t>
  </si>
  <si>
    <t>BIOL 365</t>
  </si>
  <si>
    <t>Human Anatomy</t>
  </si>
  <si>
    <t>BIOL 325</t>
  </si>
  <si>
    <t>Human Physiology</t>
  </si>
  <si>
    <t>ES 224</t>
  </si>
  <si>
    <t>Research Methods/Data Interp</t>
  </si>
  <si>
    <t>ES 245</t>
  </si>
  <si>
    <t>Nutrition</t>
  </si>
  <si>
    <t>Lifetime Health &amp; Fitness</t>
  </si>
  <si>
    <t>Lifetime Physical Activities</t>
  </si>
  <si>
    <r>
      <t xml:space="preserve">HLTH 195 </t>
    </r>
    <r>
      <rPr>
        <b/>
        <sz val="8"/>
        <color rgb="FFFF0000"/>
        <rFont val="Times New Roman"/>
        <family val="1"/>
      </rPr>
      <t>AND</t>
    </r>
  </si>
  <si>
    <t>Exp. in Classroom Teaching 1credit hour</t>
  </si>
  <si>
    <r>
      <t xml:space="preserve">HLTH 196 </t>
    </r>
    <r>
      <rPr>
        <b/>
        <sz val="8"/>
        <color rgb="FFFF0000"/>
        <rFont val="Times New Roman"/>
        <family val="1"/>
      </rPr>
      <t>OR</t>
    </r>
  </si>
  <si>
    <t>HLTH 198</t>
  </si>
  <si>
    <t>Personal Health &amp; Fitness</t>
  </si>
  <si>
    <t>HLTH 198L</t>
  </si>
  <si>
    <t>Lab</t>
  </si>
  <si>
    <t>ES 608G</t>
  </si>
  <si>
    <t>Individual study in Health/ES</t>
  </si>
  <si>
    <t>Outdoor Recreation &amp; Fitness</t>
  </si>
  <si>
    <t>ES 368</t>
  </si>
  <si>
    <t>ES 364</t>
  </si>
  <si>
    <t>First Aid/ Injury Care</t>
  </si>
  <si>
    <t>ES 282*</t>
  </si>
  <si>
    <t>Care/Prev. of Sports Injury</t>
  </si>
  <si>
    <t>ES 190</t>
  </si>
  <si>
    <t>Found. Of Exercise Science</t>
  </si>
  <si>
    <t>ES 195</t>
  </si>
  <si>
    <t>Cur. Models/ Instructional Strategies in PE</t>
  </si>
  <si>
    <t>ES 342</t>
  </si>
  <si>
    <t>Biomechanics</t>
  </si>
  <si>
    <t>ES 345</t>
  </si>
  <si>
    <t>Intro.to Exer. Physiology</t>
  </si>
  <si>
    <t>ES 445</t>
  </si>
  <si>
    <t>Assessment &amp; Prescription</t>
  </si>
  <si>
    <t>ES 235</t>
  </si>
  <si>
    <t>Fund.of Movement/Tumbling</t>
  </si>
  <si>
    <t>ES 236</t>
  </si>
  <si>
    <t>Rhythmic Move.&amp;Dance</t>
  </si>
  <si>
    <t>ES 369</t>
  </si>
  <si>
    <t>ES 363*</t>
  </si>
  <si>
    <t>Health&amp;Wellness Psychology</t>
  </si>
  <si>
    <r>
      <t xml:space="preserve">ES 343 </t>
    </r>
    <r>
      <rPr>
        <b/>
        <sz val="8"/>
        <color rgb="FFFF0000"/>
        <rFont val="Times New Roman"/>
        <family val="1"/>
      </rPr>
      <t>OR</t>
    </r>
  </si>
  <si>
    <t>Movement Neuro Science</t>
  </si>
  <si>
    <t>Motor Learning</t>
  </si>
  <si>
    <t>Methods-Teach. Team Games</t>
  </si>
  <si>
    <t>ES 531G</t>
  </si>
  <si>
    <t>Methods-Teach. Indiv. Games</t>
  </si>
  <si>
    <t>Credit Hours Total if you take HLTH 195&amp;196</t>
  </si>
  <si>
    <t>(HLTH 195&amp;196)</t>
  </si>
  <si>
    <t>HLTH ADD ON</t>
  </si>
  <si>
    <t xml:space="preserve">HLTH 245 </t>
  </si>
  <si>
    <t>HLTH 361</t>
  </si>
  <si>
    <t>Mental Health</t>
  </si>
  <si>
    <t xml:space="preserve">Overall GPA must be 3.0 or </t>
  </si>
  <si>
    <t>HLTH 260</t>
  </si>
  <si>
    <t>Human Sexuality</t>
  </si>
  <si>
    <t>HLTH 255</t>
  </si>
  <si>
    <t>Intro to Com/Public Health</t>
  </si>
  <si>
    <t>Electives</t>
  </si>
  <si>
    <t>ES 363, ES 282, ES 366</t>
  </si>
  <si>
    <t>GPA HEALTH ADD ON</t>
  </si>
  <si>
    <t xml:space="preserve">Phy. Activity for Indivd. w/Disability </t>
  </si>
  <si>
    <t>Substance Abuse</t>
  </si>
  <si>
    <t xml:space="preserve">Applied ED. Psychology </t>
  </si>
  <si>
    <r>
      <t xml:space="preserve">ES 347 </t>
    </r>
    <r>
      <rPr>
        <b/>
        <sz val="8"/>
        <color rgb="FFFF0000"/>
        <rFont val="Times New Roman"/>
        <family val="1"/>
      </rPr>
      <t>OR</t>
    </r>
  </si>
  <si>
    <t>ES 344</t>
  </si>
  <si>
    <t>Motor Development</t>
  </si>
  <si>
    <t>higher for certification</t>
  </si>
  <si>
    <t>ED 388</t>
  </si>
  <si>
    <t>ED 389</t>
  </si>
  <si>
    <t>ED 393</t>
  </si>
  <si>
    <t>ED 394</t>
  </si>
  <si>
    <t>ED 593</t>
  </si>
  <si>
    <t>ED 601G</t>
  </si>
  <si>
    <t>ED 603G</t>
  </si>
  <si>
    <t>ED 605G</t>
  </si>
  <si>
    <t>ED 607G</t>
  </si>
  <si>
    <t>ED 609G</t>
  </si>
  <si>
    <t>ES 650G</t>
  </si>
  <si>
    <t>Credit Hours Total if you take HLTH 198&amp;198L</t>
  </si>
  <si>
    <t>ES 366</t>
  </si>
  <si>
    <t>Lifetime Fitness &amp; Condition.</t>
  </si>
  <si>
    <t>ES 530G</t>
  </si>
  <si>
    <t>(HLTH198&amp;198L)</t>
  </si>
  <si>
    <t>Sports Sociology or Psych of Sport &amp; Injury</t>
  </si>
  <si>
    <r>
      <t xml:space="preserve">ES 502G </t>
    </r>
    <r>
      <rPr>
        <b/>
        <sz val="8"/>
        <color rgb="FFFF0000"/>
        <rFont val="Times New Roman"/>
        <family val="1"/>
      </rPr>
      <t>OR</t>
    </r>
    <r>
      <rPr>
        <sz val="8"/>
        <color theme="1"/>
        <rFont val="Times New Roman"/>
        <family val="1"/>
      </rPr>
      <t xml:space="preserve"> ES 507G</t>
    </r>
  </si>
  <si>
    <t>Enter values in purple boxes</t>
  </si>
  <si>
    <t>Credit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</si>
</sst>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sz val="8"/>
      <color theme="1"/>
      <name val="Times New Roman"/>
      <family val="1"/>
    </font>
    <font>
      <b/>
      <sz val="8"/>
      <color rgb="FFFF0000"/>
      <name val="Times New Roman"/>
      <family val="1"/>
    </font>
    <font>
      <sz val="8"/>
      <color theme="1"/>
      <name val="Calibri"/>
      <family val="2"/>
      <scheme val="minor"/>
    </font>
    <font>
      <b/>
      <u/>
      <sz val="8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rgb="FFFF0000"/>
      <name val="Times New Roman"/>
      <family val="1"/>
    </font>
    <font>
      <sz val="14"/>
      <color theme="1"/>
      <name val="Times New Roman"/>
      <family val="1"/>
    </font>
    <font>
      <u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9"/>
      <color rgb="FFFF0000"/>
      <name val="Times New Roman"/>
      <family val="1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770E2"/>
        <bgColor indexed="64"/>
      </patternFill>
    </fill>
    <fill>
      <patternFill patternType="solid">
        <fgColor rgb="FFD9A3F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4" fillId="0" borderId="5" xfId="0" applyFont="1" applyBorder="1" applyProtection="1"/>
    <xf numFmtId="0" fontId="4" fillId="0" borderId="6" xfId="0" applyFont="1" applyBorder="1" applyAlignment="1" applyProtection="1">
      <alignment horizontal="right"/>
    </xf>
    <xf numFmtId="0" fontId="3" fillId="0" borderId="1" xfId="0" applyFont="1" applyBorder="1" applyProtection="1"/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Protection="1"/>
    <xf numFmtId="0" fontId="7" fillId="0" borderId="18" xfId="0" applyFont="1" applyBorder="1" applyAlignment="1" applyProtection="1">
      <alignment horizontal="center" vertical="center" wrapText="1"/>
    </xf>
    <xf numFmtId="0" fontId="7" fillId="0" borderId="19" xfId="0" applyFont="1" applyBorder="1" applyAlignment="1" applyProtection="1">
      <alignment horizontal="center" vertical="center" wrapText="1"/>
    </xf>
    <xf numFmtId="0" fontId="2" fillId="0" borderId="7" xfId="0" applyFont="1" applyBorder="1" applyProtection="1"/>
    <xf numFmtId="0" fontId="2" fillId="0" borderId="8" xfId="0" applyFont="1" applyBorder="1" applyProtection="1"/>
    <xf numFmtId="0" fontId="3" fillId="0" borderId="13" xfId="0" applyFont="1" applyBorder="1" applyAlignment="1" applyProtection="1">
      <alignment vertical="center" wrapText="1"/>
    </xf>
    <xf numFmtId="0" fontId="3" fillId="0" borderId="11" xfId="0" applyFont="1" applyBorder="1" applyAlignment="1" applyProtection="1">
      <alignment vertical="center" wrapText="1"/>
    </xf>
    <xf numFmtId="0" fontId="9" fillId="0" borderId="10" xfId="0" applyFont="1" applyBorder="1" applyProtection="1"/>
    <xf numFmtId="0" fontId="10" fillId="0" borderId="4" xfId="0" applyFont="1" applyBorder="1" applyProtection="1"/>
    <xf numFmtId="0" fontId="2" fillId="0" borderId="9" xfId="0" applyFont="1" applyBorder="1" applyProtection="1"/>
    <xf numFmtId="0" fontId="3" fillId="0" borderId="3" xfId="0" applyFont="1" applyBorder="1" applyProtection="1"/>
    <xf numFmtId="0" fontId="14" fillId="0" borderId="7" xfId="0" applyFont="1" applyBorder="1" applyAlignment="1" applyProtection="1">
      <alignment horizontal="left"/>
    </xf>
    <xf numFmtId="0" fontId="3" fillId="0" borderId="8" xfId="0" applyFont="1" applyBorder="1" applyProtection="1"/>
    <xf numFmtId="0" fontId="3" fillId="0" borderId="14" xfId="0" applyFont="1" applyBorder="1" applyProtection="1"/>
    <xf numFmtId="0" fontId="3" fillId="0" borderId="11" xfId="0" applyFont="1" applyBorder="1" applyProtection="1"/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24" xfId="0" applyFont="1" applyBorder="1" applyAlignment="1" applyProtection="1">
      <alignment horizontal="center" vertical="center" wrapText="1"/>
    </xf>
    <xf numFmtId="0" fontId="7" fillId="0" borderId="20" xfId="0" applyFont="1" applyBorder="1" applyAlignment="1" applyProtection="1">
      <alignment horizontal="center" vertical="center" wrapText="1"/>
    </xf>
    <xf numFmtId="0" fontId="8" fillId="0" borderId="2" xfId="0" applyFont="1" applyBorder="1" applyProtection="1"/>
    <xf numFmtId="0" fontId="3" fillId="0" borderId="15" xfId="0" applyFont="1" applyBorder="1" applyAlignment="1" applyProtection="1">
      <alignment vertical="center" wrapText="1"/>
    </xf>
    <xf numFmtId="0" fontId="3" fillId="2" borderId="15" xfId="0" applyFont="1" applyFill="1" applyBorder="1" applyAlignment="1" applyProtection="1">
      <alignment vertical="center" wrapText="1"/>
    </xf>
    <xf numFmtId="0" fontId="3" fillId="0" borderId="4" xfId="0" applyFont="1" applyBorder="1" applyProtection="1"/>
    <xf numFmtId="0" fontId="3" fillId="0" borderId="2" xfId="0" applyFont="1" applyBorder="1" applyProtection="1"/>
    <xf numFmtId="0" fontId="8" fillId="0" borderId="8" xfId="0" applyFont="1" applyBorder="1" applyProtection="1"/>
    <xf numFmtId="0" fontId="8" fillId="0" borderId="8" xfId="0" applyFont="1" applyBorder="1" applyAlignment="1" applyProtection="1">
      <alignment horizontal="center"/>
    </xf>
    <xf numFmtId="0" fontId="3" fillId="2" borderId="11" xfId="0" applyFont="1" applyFill="1" applyBorder="1" applyAlignment="1" applyProtection="1">
      <alignment vertical="center" wrapText="1"/>
    </xf>
    <xf numFmtId="0" fontId="15" fillId="0" borderId="0" xfId="0" applyFont="1" applyBorder="1" applyProtection="1"/>
    <xf numFmtId="0" fontId="12" fillId="0" borderId="0" xfId="0" applyFont="1" applyBorder="1" applyAlignment="1" applyProtection="1">
      <alignment horizontal="left"/>
    </xf>
    <xf numFmtId="0" fontId="12" fillId="0" borderId="0" xfId="0" applyFont="1" applyBorder="1" applyProtection="1"/>
    <xf numFmtId="0" fontId="7" fillId="0" borderId="34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8" fillId="0" borderId="7" xfId="0" applyFont="1" applyBorder="1" applyProtection="1"/>
    <xf numFmtId="0" fontId="2" fillId="0" borderId="8" xfId="0" applyFont="1" applyBorder="1" applyAlignment="1" applyProtection="1">
      <alignment vertical="center" wrapText="1"/>
    </xf>
    <xf numFmtId="0" fontId="8" fillId="0" borderId="6" xfId="0" applyFont="1" applyBorder="1" applyProtection="1"/>
    <xf numFmtId="0" fontId="8" fillId="0" borderId="1" xfId="0" applyFont="1" applyBorder="1" applyProtection="1"/>
    <xf numFmtId="0" fontId="3" fillId="0" borderId="26" xfId="0" applyFont="1" applyBorder="1" applyAlignment="1" applyProtection="1">
      <alignment vertical="center" wrapText="1"/>
    </xf>
    <xf numFmtId="0" fontId="3" fillId="0" borderId="24" xfId="0" applyFont="1" applyBorder="1" applyAlignment="1" applyProtection="1">
      <alignment vertical="center" wrapText="1"/>
    </xf>
    <xf numFmtId="0" fontId="3" fillId="0" borderId="32" xfId="0" applyFont="1" applyBorder="1" applyAlignment="1" applyProtection="1">
      <alignment vertical="center" wrapText="1"/>
    </xf>
    <xf numFmtId="0" fontId="3" fillId="0" borderId="21" xfId="0" applyFont="1" applyBorder="1" applyAlignment="1" applyProtection="1">
      <alignment vertical="center" wrapText="1"/>
    </xf>
    <xf numFmtId="0" fontId="3" fillId="0" borderId="33" xfId="0" applyFont="1" applyBorder="1" applyAlignment="1" applyProtection="1">
      <alignment vertical="center" wrapText="1"/>
    </xf>
    <xf numFmtId="0" fontId="5" fillId="0" borderId="30" xfId="0" applyFont="1" applyBorder="1" applyProtection="1"/>
    <xf numFmtId="0" fontId="5" fillId="0" borderId="3" xfId="0" applyFont="1" applyBorder="1" applyProtection="1"/>
    <xf numFmtId="0" fontId="3" fillId="0" borderId="13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left" vertical="center" wrapText="1" inden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14" fillId="0" borderId="8" xfId="0" applyFont="1" applyBorder="1" applyAlignment="1" applyProtection="1">
      <alignment horizontal="left"/>
    </xf>
    <xf numFmtId="0" fontId="3" fillId="0" borderId="14" xfId="0" applyFont="1" applyBorder="1" applyAlignment="1" applyProtection="1">
      <alignment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4" fillId="0" borderId="0" xfId="0" applyFont="1" applyBorder="1" applyProtection="1"/>
    <xf numFmtId="0" fontId="4" fillId="0" borderId="0" xfId="0" applyFont="1" applyBorder="1" applyAlignment="1" applyProtection="1">
      <alignment horizontal="right"/>
    </xf>
    <xf numFmtId="0" fontId="3" fillId="0" borderId="27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vertical="center" wrapText="1"/>
    </xf>
    <xf numFmtId="0" fontId="3" fillId="0" borderId="23" xfId="0" applyFont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Protection="1"/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26" xfId="0" applyFont="1" applyBorder="1" applyProtection="1"/>
    <xf numFmtId="0" fontId="3" fillId="0" borderId="24" xfId="0" applyFont="1" applyBorder="1" applyProtection="1"/>
    <xf numFmtId="0" fontId="3" fillId="0" borderId="0" xfId="0" applyFont="1" applyFill="1" applyBorder="1" applyAlignment="1" applyProtection="1">
      <alignment vertical="center" wrapText="1"/>
    </xf>
    <xf numFmtId="0" fontId="11" fillId="0" borderId="0" xfId="0" applyFont="1" applyBorder="1" applyProtection="1"/>
    <xf numFmtId="0" fontId="3" fillId="0" borderId="0" xfId="0" applyFont="1" applyFill="1" applyBorder="1" applyProtection="1"/>
    <xf numFmtId="0" fontId="3" fillId="0" borderId="14" xfId="0" applyFont="1" applyBorder="1" applyAlignment="1" applyProtection="1">
      <alignment vertical="center" wrapText="1"/>
    </xf>
    <xf numFmtId="0" fontId="3" fillId="0" borderId="10" xfId="0" applyFont="1" applyBorder="1" applyAlignment="1" applyProtection="1">
      <alignment vertical="center" wrapText="1"/>
    </xf>
    <xf numFmtId="0" fontId="3" fillId="0" borderId="35" xfId="0" applyFont="1" applyBorder="1" applyAlignment="1" applyProtection="1">
      <alignment vertical="center" wrapText="1"/>
    </xf>
    <xf numFmtId="0" fontId="3" fillId="0" borderId="36" xfId="0" applyFont="1" applyBorder="1" applyAlignment="1" applyProtection="1">
      <alignment vertical="center" wrapText="1"/>
    </xf>
    <xf numFmtId="0" fontId="3" fillId="0" borderId="14" xfId="0" applyFont="1" applyBorder="1" applyAlignment="1" applyProtection="1">
      <alignment vertical="center" wrapText="1"/>
    </xf>
    <xf numFmtId="0" fontId="3" fillId="0" borderId="14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16" fillId="3" borderId="5" xfId="0" applyFont="1" applyFill="1" applyBorder="1" applyProtection="1"/>
    <xf numFmtId="0" fontId="5" fillId="3" borderId="6" xfId="0" applyFont="1" applyFill="1" applyBorder="1" applyProtection="1"/>
    <xf numFmtId="0" fontId="5" fillId="3" borderId="1" xfId="0" applyFont="1" applyFill="1" applyBorder="1" applyAlignment="1" applyProtection="1">
      <alignment horizontal="center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24" xfId="0" applyFont="1" applyFill="1" applyBorder="1" applyAlignment="1" applyProtection="1">
      <alignment horizontal="center" vertical="center" wrapText="1"/>
      <protection locked="0"/>
    </xf>
    <xf numFmtId="0" fontId="3" fillId="3" borderId="37" xfId="0" applyFont="1" applyFill="1" applyBorder="1" applyAlignment="1" applyProtection="1">
      <alignment horizontal="center" vertical="center" wrapText="1"/>
      <protection locked="0"/>
    </xf>
    <xf numFmtId="0" fontId="3" fillId="3" borderId="25" xfId="0" applyFont="1" applyFill="1" applyBorder="1" applyAlignment="1" applyProtection="1">
      <alignment horizontal="center" vertical="center" wrapText="1"/>
      <protection locked="0"/>
    </xf>
    <xf numFmtId="0" fontId="3" fillId="3" borderId="23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Protection="1">
      <protection locked="0"/>
    </xf>
    <xf numFmtId="0" fontId="3" fillId="3" borderId="24" xfId="0" applyFont="1" applyFill="1" applyBorder="1" applyProtection="1">
      <protection locked="0"/>
    </xf>
    <xf numFmtId="0" fontId="3" fillId="4" borderId="5" xfId="0" applyFont="1" applyFill="1" applyBorder="1" applyProtection="1"/>
    <xf numFmtId="0" fontId="3" fillId="4" borderId="6" xfId="0" applyFont="1" applyFill="1" applyBorder="1" applyProtection="1"/>
    <xf numFmtId="0" fontId="3" fillId="4" borderId="6" xfId="0" applyFont="1" applyFill="1" applyBorder="1" applyAlignment="1" applyProtection="1">
      <alignment horizontal="center"/>
    </xf>
    <xf numFmtId="0" fontId="3" fillId="4" borderId="1" xfId="0" applyFont="1" applyFill="1" applyBorder="1" applyProtection="1"/>
    <xf numFmtId="0" fontId="3" fillId="4" borderId="16" xfId="0" applyFont="1" applyFill="1" applyBorder="1" applyProtection="1"/>
    <xf numFmtId="0" fontId="3" fillId="4" borderId="17" xfId="0" applyFont="1" applyFill="1" applyBorder="1" applyAlignment="1" applyProtection="1">
      <alignment horizontal="right"/>
    </xf>
    <xf numFmtId="0" fontId="3" fillId="4" borderId="17" xfId="0" applyFont="1" applyFill="1" applyBorder="1" applyProtection="1"/>
    <xf numFmtId="0" fontId="3" fillId="4" borderId="17" xfId="0" applyFont="1" applyFill="1" applyBorder="1" applyAlignment="1" applyProtection="1">
      <alignment horizontal="center"/>
    </xf>
    <xf numFmtId="0" fontId="3" fillId="4" borderId="31" xfId="0" applyFont="1" applyFill="1" applyBorder="1" applyAlignment="1" applyProtection="1">
      <alignment vertical="center" wrapText="1"/>
    </xf>
    <xf numFmtId="0" fontId="3" fillId="5" borderId="9" xfId="0" applyFont="1" applyFill="1" applyBorder="1" applyAlignment="1" applyProtection="1">
      <alignment horizontal="left"/>
    </xf>
    <xf numFmtId="0" fontId="3" fillId="5" borderId="30" xfId="0" applyFont="1" applyFill="1" applyBorder="1" applyAlignment="1" applyProtection="1">
      <alignment horizontal="right"/>
    </xf>
    <xf numFmtId="0" fontId="3" fillId="5" borderId="30" xfId="0" applyFont="1" applyFill="1" applyBorder="1" applyAlignment="1" applyProtection="1">
      <alignment horizontal="center" vertical="center" wrapText="1"/>
    </xf>
    <xf numFmtId="0" fontId="3" fillId="5" borderId="30" xfId="0" applyFont="1" applyFill="1" applyBorder="1" applyProtection="1"/>
    <xf numFmtId="0" fontId="3" fillId="5" borderId="3" xfId="0" applyFont="1" applyFill="1" applyBorder="1" applyProtection="1"/>
    <xf numFmtId="0" fontId="3" fillId="6" borderId="5" xfId="0" applyFont="1" applyFill="1" applyBorder="1" applyAlignment="1" applyProtection="1">
      <alignment horizontal="left"/>
    </xf>
    <xf numFmtId="0" fontId="3" fillId="6" borderId="6" xfId="0" applyFont="1" applyFill="1" applyBorder="1" applyAlignment="1" applyProtection="1">
      <alignment vertical="center" wrapText="1"/>
    </xf>
    <xf numFmtId="0" fontId="3" fillId="6" borderId="6" xfId="0" applyFont="1" applyFill="1" applyBorder="1" applyAlignment="1" applyProtection="1">
      <alignment horizontal="center" vertical="center" wrapText="1"/>
    </xf>
    <xf numFmtId="0" fontId="3" fillId="6" borderId="6" xfId="0" applyFont="1" applyFill="1" applyBorder="1" applyProtection="1"/>
    <xf numFmtId="0" fontId="3" fillId="6" borderId="6" xfId="0" applyFont="1" applyFill="1" applyBorder="1" applyAlignment="1" applyProtection="1">
      <alignment horizontal="right"/>
    </xf>
    <xf numFmtId="0" fontId="3" fillId="6" borderId="1" xfId="0" applyFont="1" applyFill="1" applyBorder="1" applyProtection="1"/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29" xfId="0" applyFont="1" applyFill="1" applyBorder="1" applyAlignment="1" applyProtection="1">
      <alignment horizontal="center" vertical="center"/>
      <protection locked="0"/>
    </xf>
    <xf numFmtId="0" fontId="3" fillId="3" borderId="25" xfId="0" applyFont="1" applyFill="1" applyBorder="1" applyAlignment="1" applyProtection="1">
      <alignment horizontal="center" vertical="center"/>
      <protection locked="0"/>
    </xf>
    <xf numFmtId="0" fontId="3" fillId="3" borderId="24" xfId="0" applyFont="1" applyFill="1" applyBorder="1" applyAlignment="1" applyProtection="1">
      <alignment horizontal="center" vertical="center"/>
      <protection locked="0"/>
    </xf>
    <xf numFmtId="0" fontId="9" fillId="7" borderId="7" xfId="0" applyFont="1" applyFill="1" applyBorder="1" applyProtection="1"/>
    <xf numFmtId="0" fontId="10" fillId="7" borderId="2" xfId="0" applyFont="1" applyFill="1" applyBorder="1" applyProtection="1"/>
    <xf numFmtId="0" fontId="2" fillId="7" borderId="10" xfId="0" applyFont="1" applyFill="1" applyBorder="1" applyAlignment="1" applyProtection="1">
      <alignment vertical="center" wrapText="1"/>
    </xf>
    <xf numFmtId="0" fontId="13" fillId="7" borderId="4" xfId="0" applyFont="1" applyFill="1" applyBorder="1" applyProtection="1"/>
    <xf numFmtId="0" fontId="9" fillId="8" borderId="7" xfId="0" applyFont="1" applyFill="1" applyBorder="1" applyProtection="1"/>
    <xf numFmtId="0" fontId="10" fillId="8" borderId="2" xfId="0" applyFont="1" applyFill="1" applyBorder="1" applyProtection="1"/>
    <xf numFmtId="0" fontId="2" fillId="8" borderId="9" xfId="0" applyFont="1" applyFill="1" applyBorder="1" applyAlignment="1" applyProtection="1">
      <alignment vertical="center" wrapText="1"/>
    </xf>
    <xf numFmtId="0" fontId="13" fillId="8" borderId="3" xfId="0" applyFont="1" applyFill="1" applyBorder="1" applyProtection="1"/>
    <xf numFmtId="0" fontId="3" fillId="3" borderId="21" xfId="0" applyFont="1" applyFill="1" applyBorder="1" applyAlignment="1" applyProtection="1">
      <alignment horizontal="center" vertical="center" wrapText="1"/>
      <protection locked="0"/>
    </xf>
    <xf numFmtId="0" fontId="3" fillId="3" borderId="23" xfId="0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vertical="center" wrapText="1"/>
    </xf>
    <xf numFmtId="0" fontId="3" fillId="0" borderId="14" xfId="0" applyFont="1" applyBorder="1" applyAlignment="1" applyProtection="1">
      <alignment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28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A3F1"/>
      <color rgb="FFC770E2"/>
      <color rgb="FFB647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view="pageLayout" topLeftCell="A2" zoomScaleNormal="65" zoomScaleSheetLayoutView="100" workbookViewId="0">
      <selection activeCell="E5" sqref="E5:E12"/>
    </sheetView>
  </sheetViews>
  <sheetFormatPr defaultRowHeight="15" x14ac:dyDescent="0.25"/>
  <cols>
    <col min="1" max="1" width="10.7109375" style="54" customWidth="1"/>
    <col min="2" max="2" width="20.5703125" style="54" customWidth="1"/>
    <col min="3" max="3" width="5.7109375" style="54" customWidth="1"/>
    <col min="4" max="4" width="5.42578125" style="66" customWidth="1"/>
    <col min="5" max="5" width="5.7109375" style="54" customWidth="1"/>
    <col min="6" max="6" width="7.28515625" style="54" customWidth="1"/>
    <col min="7" max="7" width="7.28515625" style="67" customWidth="1"/>
    <col min="8" max="8" width="10.7109375" style="54" customWidth="1"/>
    <col min="9" max="9" width="22.140625" style="54" customWidth="1"/>
    <col min="10" max="10" width="7.7109375" style="54" customWidth="1"/>
    <col min="11" max="12" width="7.140625" style="54" customWidth="1"/>
    <col min="13" max="13" width="8.28515625" style="54" customWidth="1"/>
    <col min="14" max="16384" width="9.140625" style="54"/>
  </cols>
  <sheetData>
    <row r="1" spans="1:13" s="53" customFormat="1" ht="48.75" thickBot="1" x14ac:dyDescent="0.25">
      <c r="A1" s="6" t="s">
        <v>0</v>
      </c>
      <c r="B1" s="7" t="s">
        <v>1</v>
      </c>
      <c r="C1" s="7" t="s">
        <v>114</v>
      </c>
      <c r="D1" s="7" t="s">
        <v>16</v>
      </c>
      <c r="E1" s="7" t="s">
        <v>25</v>
      </c>
      <c r="F1" s="25" t="s">
        <v>18</v>
      </c>
      <c r="G1" s="76"/>
      <c r="H1" s="37" t="s">
        <v>0</v>
      </c>
      <c r="I1" s="38" t="s">
        <v>1</v>
      </c>
      <c r="J1" s="38" t="s">
        <v>114</v>
      </c>
      <c r="K1" s="38" t="s">
        <v>16</v>
      </c>
      <c r="L1" s="38" t="s">
        <v>25</v>
      </c>
      <c r="M1" s="38" t="s">
        <v>18</v>
      </c>
    </row>
    <row r="2" spans="1:13" ht="15.75" customHeight="1" thickBot="1" x14ac:dyDescent="0.3">
      <c r="A2" s="8"/>
      <c r="B2" s="9" t="s">
        <v>15</v>
      </c>
      <c r="C2" s="31"/>
      <c r="D2" s="32"/>
      <c r="E2" s="31"/>
      <c r="F2" s="26"/>
      <c r="G2" s="77"/>
      <c r="H2" s="39"/>
      <c r="I2" s="40" t="s">
        <v>24</v>
      </c>
      <c r="J2" s="31"/>
      <c r="K2" s="41"/>
      <c r="L2" s="41"/>
      <c r="M2" s="42"/>
    </row>
    <row r="3" spans="1:13" s="56" customFormat="1" ht="20.25" customHeight="1" x14ac:dyDescent="0.2">
      <c r="A3" s="139" t="s">
        <v>95</v>
      </c>
      <c r="B3" s="10" t="s">
        <v>3</v>
      </c>
      <c r="C3" s="141"/>
      <c r="D3" s="141" t="s">
        <v>5</v>
      </c>
      <c r="E3" s="141"/>
      <c r="F3" s="143"/>
      <c r="G3" s="78"/>
      <c r="H3" s="84" t="s">
        <v>26</v>
      </c>
      <c r="I3" s="11" t="s">
        <v>27</v>
      </c>
      <c r="J3" s="94"/>
      <c r="K3" s="50" t="s">
        <v>17</v>
      </c>
      <c r="L3" s="123"/>
      <c r="M3" s="27">
        <f>IF(L3="A",4,IF(L3="B",3,IF(L3="C",2,IF(L3="D",1,0))))*J3</f>
        <v>0</v>
      </c>
    </row>
    <row r="4" spans="1:13" s="56" customFormat="1" ht="11.25" customHeight="1" x14ac:dyDescent="0.2">
      <c r="A4" s="140"/>
      <c r="B4" s="11" t="s">
        <v>4</v>
      </c>
      <c r="C4" s="142"/>
      <c r="D4" s="142"/>
      <c r="E4" s="142"/>
      <c r="F4" s="138"/>
      <c r="G4" s="78"/>
      <c r="H4" s="84" t="s">
        <v>28</v>
      </c>
      <c r="I4" s="11" t="s">
        <v>29</v>
      </c>
      <c r="J4" s="94"/>
      <c r="K4" s="20" t="s">
        <v>17</v>
      </c>
      <c r="L4" s="124"/>
      <c r="M4" s="27">
        <f t="shared" ref="M4:M27" si="0">IF(L4="A",4,IF(L4="B",3,IF(L4="C",2,IF(L4="D",1,0))))*J4</f>
        <v>0</v>
      </c>
    </row>
    <row r="5" spans="1:13" s="56" customFormat="1" ht="11.25" x14ac:dyDescent="0.2">
      <c r="A5" s="69" t="s">
        <v>96</v>
      </c>
      <c r="B5" s="11" t="s">
        <v>6</v>
      </c>
      <c r="C5" s="94"/>
      <c r="D5" s="20" t="s">
        <v>17</v>
      </c>
      <c r="E5" s="94"/>
      <c r="F5" s="27">
        <f>IF(E5="A",4,IF(E5="B",3,IF(E5="C",2,IF(E5="D",1,0))))*C5</f>
        <v>0</v>
      </c>
      <c r="G5" s="57"/>
      <c r="H5" s="84" t="s">
        <v>30</v>
      </c>
      <c r="I5" s="11" t="s">
        <v>31</v>
      </c>
      <c r="J5" s="96"/>
      <c r="K5" s="20" t="s">
        <v>17</v>
      </c>
      <c r="L5" s="124"/>
      <c r="M5" s="27">
        <f t="shared" si="0"/>
        <v>0</v>
      </c>
    </row>
    <row r="6" spans="1:13" s="56" customFormat="1" ht="22.5" x14ac:dyDescent="0.2">
      <c r="A6" s="69" t="s">
        <v>97</v>
      </c>
      <c r="B6" s="11" t="s">
        <v>7</v>
      </c>
      <c r="C6" s="94"/>
      <c r="D6" s="20" t="s">
        <v>17</v>
      </c>
      <c r="E6" s="94"/>
      <c r="F6" s="27">
        <f>IF(E6="A",4,IF(E6="B",3,IF(E6="C",2,IF(E6="D",1,0))))*C6</f>
        <v>0</v>
      </c>
      <c r="G6" s="57"/>
      <c r="H6" s="43" t="s">
        <v>32</v>
      </c>
      <c r="I6" s="44" t="s">
        <v>33</v>
      </c>
      <c r="J6" s="97"/>
      <c r="K6" s="24" t="s">
        <v>17</v>
      </c>
      <c r="L6" s="124"/>
      <c r="M6" s="27">
        <f t="shared" si="0"/>
        <v>0</v>
      </c>
    </row>
    <row r="7" spans="1:13" s="56" customFormat="1" ht="21" customHeight="1" x14ac:dyDescent="0.2">
      <c r="A7" s="69" t="s">
        <v>98</v>
      </c>
      <c r="B7" s="11" t="s">
        <v>37</v>
      </c>
      <c r="C7" s="70"/>
      <c r="D7" s="70" t="s">
        <v>5</v>
      </c>
      <c r="E7" s="33"/>
      <c r="F7" s="28"/>
      <c r="G7" s="57"/>
      <c r="H7" s="45" t="s">
        <v>36</v>
      </c>
      <c r="I7" s="46" t="s">
        <v>34</v>
      </c>
      <c r="J7" s="97"/>
      <c r="K7" s="20" t="s">
        <v>17</v>
      </c>
      <c r="L7" s="125"/>
      <c r="M7" s="27">
        <f t="shared" si="0"/>
        <v>0</v>
      </c>
    </row>
    <row r="8" spans="1:13" s="56" customFormat="1" ht="21.75" customHeight="1" x14ac:dyDescent="0.2">
      <c r="A8" s="69" t="s">
        <v>99</v>
      </c>
      <c r="B8" s="11" t="s">
        <v>8</v>
      </c>
      <c r="C8" s="94"/>
      <c r="D8" s="20" t="s">
        <v>17</v>
      </c>
      <c r="E8" s="94"/>
      <c r="F8" s="27">
        <f>IF(E8="A",4,IF(E8="B",3,IF(E8="C",2,IF(E8="D",1,0))))*C8</f>
        <v>0</v>
      </c>
      <c r="G8" s="57"/>
      <c r="H8" s="85" t="s">
        <v>38</v>
      </c>
      <c r="I8" s="75" t="s">
        <v>35</v>
      </c>
      <c r="J8" s="98"/>
      <c r="K8" s="20" t="s">
        <v>17</v>
      </c>
      <c r="L8" s="125"/>
      <c r="M8" s="27">
        <f t="shared" si="0"/>
        <v>0</v>
      </c>
    </row>
    <row r="9" spans="1:13" s="56" customFormat="1" ht="12.75" customHeight="1" x14ac:dyDescent="0.2">
      <c r="A9" s="69" t="s">
        <v>100</v>
      </c>
      <c r="B9" s="11" t="s">
        <v>9</v>
      </c>
      <c r="C9" s="94"/>
      <c r="D9" s="20" t="s">
        <v>17</v>
      </c>
      <c r="E9" s="94"/>
      <c r="F9" s="27">
        <f t="shared" ref="F9:F13" si="1">IF(E9="A",4,IF(E9="B",3,IF(E9="C",2,IF(E9="D",1,0))))*C9</f>
        <v>0</v>
      </c>
      <c r="G9" s="57"/>
      <c r="H9" s="85" t="s">
        <v>39</v>
      </c>
      <c r="I9" s="75" t="s">
        <v>40</v>
      </c>
      <c r="J9" s="98"/>
      <c r="K9" s="51" t="s">
        <v>17</v>
      </c>
      <c r="L9" s="101"/>
      <c r="M9" s="27">
        <f t="shared" si="0"/>
        <v>0</v>
      </c>
    </row>
    <row r="10" spans="1:13" s="56" customFormat="1" ht="11.25" customHeight="1" x14ac:dyDescent="0.2">
      <c r="A10" s="69" t="s">
        <v>101</v>
      </c>
      <c r="B10" s="11" t="s">
        <v>10</v>
      </c>
      <c r="C10" s="94"/>
      <c r="D10" s="20" t="s">
        <v>17</v>
      </c>
      <c r="E10" s="94"/>
      <c r="F10" s="27">
        <f t="shared" si="1"/>
        <v>0</v>
      </c>
      <c r="G10" s="57"/>
      <c r="H10" s="47" t="s">
        <v>41</v>
      </c>
      <c r="I10" s="75" t="s">
        <v>42</v>
      </c>
      <c r="J10" s="99"/>
      <c r="K10" s="52" t="s">
        <v>17</v>
      </c>
      <c r="L10" s="102"/>
      <c r="M10" s="86">
        <f t="shared" si="0"/>
        <v>0</v>
      </c>
    </row>
    <row r="11" spans="1:13" s="56" customFormat="1" ht="21" customHeight="1" x14ac:dyDescent="0.2">
      <c r="A11" s="69" t="s">
        <v>102</v>
      </c>
      <c r="B11" s="11" t="s">
        <v>11</v>
      </c>
      <c r="C11" s="94"/>
      <c r="D11" s="20" t="s">
        <v>17</v>
      </c>
      <c r="E11" s="94"/>
      <c r="F11" s="27">
        <f t="shared" si="1"/>
        <v>0</v>
      </c>
      <c r="G11" s="57"/>
      <c r="H11" s="88" t="s">
        <v>107</v>
      </c>
      <c r="I11" s="11" t="s">
        <v>45</v>
      </c>
      <c r="J11" s="94"/>
      <c r="K11" s="20" t="s">
        <v>17</v>
      </c>
      <c r="L11" s="124"/>
      <c r="M11" s="27">
        <f t="shared" si="0"/>
        <v>0</v>
      </c>
    </row>
    <row r="12" spans="1:13" s="56" customFormat="1" ht="12.75" customHeight="1" x14ac:dyDescent="0.2">
      <c r="A12" s="69" t="s">
        <v>43</v>
      </c>
      <c r="B12" s="11" t="s">
        <v>12</v>
      </c>
      <c r="C12" s="94"/>
      <c r="D12" s="20" t="s">
        <v>17</v>
      </c>
      <c r="E12" s="94"/>
      <c r="F12" s="27">
        <f t="shared" si="1"/>
        <v>0</v>
      </c>
      <c r="G12" s="57"/>
      <c r="H12" s="88" t="s">
        <v>46</v>
      </c>
      <c r="I12" s="11" t="s">
        <v>108</v>
      </c>
      <c r="J12" s="94"/>
      <c r="K12" s="90" t="s">
        <v>17</v>
      </c>
      <c r="L12" s="126"/>
      <c r="M12" s="27">
        <f t="shared" si="0"/>
        <v>0</v>
      </c>
    </row>
    <row r="13" spans="1:13" s="56" customFormat="1" ht="13.5" customHeight="1" x14ac:dyDescent="0.2">
      <c r="A13" s="69" t="s">
        <v>103</v>
      </c>
      <c r="B13" s="11" t="s">
        <v>90</v>
      </c>
      <c r="C13" s="94"/>
      <c r="D13" s="20" t="s">
        <v>17</v>
      </c>
      <c r="E13" s="94"/>
      <c r="F13" s="27">
        <f t="shared" si="1"/>
        <v>0</v>
      </c>
      <c r="G13" s="57"/>
      <c r="H13" s="73" t="s">
        <v>47</v>
      </c>
      <c r="I13" s="74" t="s">
        <v>48</v>
      </c>
      <c r="J13" s="99"/>
      <c r="K13" s="20" t="s">
        <v>17</v>
      </c>
      <c r="L13" s="126"/>
      <c r="M13" s="87">
        <f t="shared" si="0"/>
        <v>0</v>
      </c>
    </row>
    <row r="14" spans="1:13" s="56" customFormat="1" ht="12.75" customHeight="1" x14ac:dyDescent="0.2">
      <c r="A14" s="140" t="s">
        <v>104</v>
      </c>
      <c r="B14" s="11" t="s">
        <v>13</v>
      </c>
      <c r="C14" s="142"/>
      <c r="D14" s="142" t="s">
        <v>5</v>
      </c>
      <c r="E14" s="142"/>
      <c r="F14" s="138"/>
      <c r="G14" s="55"/>
      <c r="H14" s="84" t="s">
        <v>49</v>
      </c>
      <c r="I14" s="11" t="s">
        <v>50</v>
      </c>
      <c r="J14" s="94"/>
      <c r="K14" s="20" t="s">
        <v>17</v>
      </c>
      <c r="L14" s="124"/>
      <c r="M14" s="27">
        <f t="shared" si="0"/>
        <v>0</v>
      </c>
    </row>
    <row r="15" spans="1:13" s="56" customFormat="1" ht="12" customHeight="1" x14ac:dyDescent="0.2">
      <c r="A15" s="140"/>
      <c r="B15" s="11" t="s">
        <v>14</v>
      </c>
      <c r="C15" s="142"/>
      <c r="D15" s="142"/>
      <c r="E15" s="142"/>
      <c r="F15" s="138"/>
      <c r="G15" s="55"/>
      <c r="H15" s="84" t="s">
        <v>51</v>
      </c>
      <c r="I15" s="11" t="s">
        <v>52</v>
      </c>
      <c r="J15" s="94"/>
      <c r="K15" s="20" t="s">
        <v>17</v>
      </c>
      <c r="L15" s="124"/>
      <c r="M15" s="27">
        <f t="shared" si="0"/>
        <v>0</v>
      </c>
    </row>
    <row r="16" spans="1:13" s="56" customFormat="1" ht="18.75" customHeight="1" x14ac:dyDescent="0.2">
      <c r="A16" s="69" t="s">
        <v>105</v>
      </c>
      <c r="B16" s="11" t="s">
        <v>44</v>
      </c>
      <c r="C16" s="94"/>
      <c r="D16" s="21" t="s">
        <v>17</v>
      </c>
      <c r="E16" s="94"/>
      <c r="F16" s="27">
        <f t="shared" ref="F16" si="2">IF(E16="A",4,IF(E16="B",3,IF(E16="C",2,IF(E16="D",1,0))))*C16</f>
        <v>0</v>
      </c>
      <c r="G16" s="58"/>
      <c r="H16" s="43" t="s">
        <v>53</v>
      </c>
      <c r="I16" s="44" t="s">
        <v>54</v>
      </c>
      <c r="J16" s="97"/>
      <c r="K16" s="20" t="s">
        <v>17</v>
      </c>
      <c r="L16" s="124"/>
      <c r="M16" s="27">
        <f t="shared" si="0"/>
        <v>0</v>
      </c>
    </row>
    <row r="17" spans="1:13" s="56" customFormat="1" ht="12" thickBot="1" x14ac:dyDescent="0.25">
      <c r="A17" s="107"/>
      <c r="B17" s="108" t="s">
        <v>21</v>
      </c>
      <c r="C17" s="109">
        <f>SUM(C16,C8:C13,C5:C6)</f>
        <v>0</v>
      </c>
      <c r="D17" s="110"/>
      <c r="E17" s="108" t="s">
        <v>20</v>
      </c>
      <c r="F17" s="111">
        <f>SUM(F16,F8:F13,F5:F6)</f>
        <v>0</v>
      </c>
      <c r="G17" s="81"/>
      <c r="H17" s="43" t="s">
        <v>55</v>
      </c>
      <c r="I17" s="44" t="s">
        <v>56</v>
      </c>
      <c r="J17" s="97"/>
      <c r="K17" s="20" t="s">
        <v>17</v>
      </c>
      <c r="L17" s="124"/>
      <c r="M17" s="27">
        <f t="shared" si="0"/>
        <v>0</v>
      </c>
    </row>
    <row r="18" spans="1:13" s="56" customFormat="1" ht="14.25" customHeight="1" x14ac:dyDescent="0.3">
      <c r="A18" s="12" t="s">
        <v>2</v>
      </c>
      <c r="B18" s="13" t="e">
        <f>(F17/C17)</f>
        <v>#DIV/0!</v>
      </c>
      <c r="C18" s="34" t="s">
        <v>22</v>
      </c>
      <c r="D18" s="22"/>
      <c r="E18" s="82"/>
      <c r="F18" s="29"/>
      <c r="G18" s="83"/>
      <c r="H18" s="84" t="s">
        <v>57</v>
      </c>
      <c r="I18" s="11" t="s">
        <v>58</v>
      </c>
      <c r="J18" s="94"/>
      <c r="K18" s="20" t="s">
        <v>17</v>
      </c>
      <c r="L18" s="124"/>
      <c r="M18" s="27">
        <f t="shared" si="0"/>
        <v>0</v>
      </c>
    </row>
    <row r="19" spans="1:13" s="56" customFormat="1" ht="12" customHeight="1" thickBot="1" x14ac:dyDescent="0.25">
      <c r="A19" s="14" t="s">
        <v>15</v>
      </c>
      <c r="B19" s="15"/>
      <c r="C19" s="35" t="s">
        <v>80</v>
      </c>
      <c r="D19" s="5"/>
      <c r="E19" s="5"/>
      <c r="F19" s="29"/>
      <c r="G19" s="83"/>
      <c r="H19" s="84" t="s">
        <v>59</v>
      </c>
      <c r="I19" s="11" t="s">
        <v>60</v>
      </c>
      <c r="J19" s="94"/>
      <c r="K19" s="20" t="s">
        <v>17</v>
      </c>
      <c r="L19" s="124"/>
      <c r="M19" s="27">
        <f t="shared" si="0"/>
        <v>0</v>
      </c>
    </row>
    <row r="20" spans="1:13" s="56" customFormat="1" ht="15" customHeight="1" x14ac:dyDescent="0.3">
      <c r="A20" s="132" t="s">
        <v>2</v>
      </c>
      <c r="B20" s="133" t="e">
        <f>(M30/J30)</f>
        <v>#DIV/0!</v>
      </c>
      <c r="C20" s="36" t="s">
        <v>94</v>
      </c>
      <c r="D20" s="4"/>
      <c r="E20" s="5"/>
      <c r="F20" s="29"/>
      <c r="G20" s="83"/>
      <c r="H20" s="84" t="s">
        <v>61</v>
      </c>
      <c r="I20" s="11" t="s">
        <v>62</v>
      </c>
      <c r="J20" s="94"/>
      <c r="K20" s="20" t="s">
        <v>17</v>
      </c>
      <c r="L20" s="124"/>
      <c r="M20" s="27">
        <f t="shared" si="0"/>
        <v>0</v>
      </c>
    </row>
    <row r="21" spans="1:13" s="56" customFormat="1" ht="15" customHeight="1" thickBot="1" x14ac:dyDescent="0.25">
      <c r="A21" s="134" t="s">
        <v>19</v>
      </c>
      <c r="B21" s="135" t="s">
        <v>110</v>
      </c>
      <c r="C21" s="34" t="s">
        <v>23</v>
      </c>
      <c r="D21" s="4"/>
      <c r="E21" s="5"/>
      <c r="F21" s="29"/>
      <c r="G21" s="83"/>
      <c r="H21" s="84" t="s">
        <v>63</v>
      </c>
      <c r="I21" s="11" t="s">
        <v>64</v>
      </c>
      <c r="J21" s="94"/>
      <c r="K21" s="20" t="s">
        <v>17</v>
      </c>
      <c r="L21" s="124"/>
      <c r="M21" s="27">
        <f t="shared" si="0"/>
        <v>0</v>
      </c>
    </row>
    <row r="22" spans="1:13" s="56" customFormat="1" ht="21.75" customHeight="1" x14ac:dyDescent="0.3">
      <c r="A22" s="128" t="s">
        <v>2</v>
      </c>
      <c r="B22" s="129" t="e">
        <f>(M31/J31)</f>
        <v>#DIV/0!</v>
      </c>
      <c r="C22" s="35" t="s">
        <v>80</v>
      </c>
      <c r="D22" s="22"/>
      <c r="E22" s="5"/>
      <c r="F22" s="29"/>
      <c r="G22" s="83"/>
      <c r="H22" s="43" t="s">
        <v>65</v>
      </c>
      <c r="I22" s="44" t="s">
        <v>88</v>
      </c>
      <c r="J22" s="97"/>
      <c r="K22" s="20" t="s">
        <v>17</v>
      </c>
      <c r="L22" s="124"/>
      <c r="M22" s="27">
        <f t="shared" si="0"/>
        <v>0</v>
      </c>
    </row>
    <row r="23" spans="1:13" s="56" customFormat="1" ht="23.25" thickBot="1" x14ac:dyDescent="0.25">
      <c r="A23" s="130" t="s">
        <v>19</v>
      </c>
      <c r="B23" s="131" t="s">
        <v>75</v>
      </c>
      <c r="C23" s="36" t="s">
        <v>94</v>
      </c>
      <c r="D23" s="5"/>
      <c r="E23" s="5"/>
      <c r="F23" s="29"/>
      <c r="G23" s="83"/>
      <c r="H23" s="84" t="s">
        <v>112</v>
      </c>
      <c r="I23" s="11" t="s">
        <v>111</v>
      </c>
      <c r="J23" s="94"/>
      <c r="K23" s="20" t="s">
        <v>17</v>
      </c>
      <c r="L23" s="124"/>
      <c r="M23" s="27">
        <f t="shared" si="0"/>
        <v>0</v>
      </c>
    </row>
    <row r="24" spans="1:13" s="56" customFormat="1" ht="14.25" customHeight="1" x14ac:dyDescent="0.2">
      <c r="A24" s="16" t="s">
        <v>76</v>
      </c>
      <c r="B24" s="17"/>
      <c r="C24" s="68"/>
      <c r="D24" s="23"/>
      <c r="E24" s="17"/>
      <c r="F24" s="30"/>
      <c r="G24" s="83"/>
      <c r="H24" s="43" t="s">
        <v>66</v>
      </c>
      <c r="I24" s="44" t="s">
        <v>67</v>
      </c>
      <c r="J24" s="97"/>
      <c r="K24" s="20" t="s">
        <v>17</v>
      </c>
      <c r="L24" s="124"/>
      <c r="M24" s="27">
        <f t="shared" si="0"/>
        <v>0</v>
      </c>
    </row>
    <row r="25" spans="1:13" s="56" customFormat="1" ht="12" customHeight="1" x14ac:dyDescent="0.2">
      <c r="A25" s="18" t="s">
        <v>77</v>
      </c>
      <c r="B25" s="19" t="s">
        <v>89</v>
      </c>
      <c r="C25" s="95"/>
      <c r="D25" s="20" t="s">
        <v>17</v>
      </c>
      <c r="E25" s="95"/>
      <c r="F25" s="27">
        <f>IF(E25="A",4,IF(E25="B",3,IF(E25="C",2,IF(E25="D",1,0))))*C25</f>
        <v>0</v>
      </c>
      <c r="G25" s="83"/>
      <c r="H25" s="45" t="s">
        <v>68</v>
      </c>
      <c r="I25" s="46" t="s">
        <v>69</v>
      </c>
      <c r="J25" s="136"/>
      <c r="K25" s="51" t="s">
        <v>17</v>
      </c>
      <c r="L25" s="124"/>
      <c r="M25" s="27">
        <f t="shared" si="0"/>
        <v>0</v>
      </c>
    </row>
    <row r="26" spans="1:13" s="56" customFormat="1" ht="10.5" customHeight="1" x14ac:dyDescent="0.2">
      <c r="A26" s="18" t="s">
        <v>78</v>
      </c>
      <c r="B26" s="19" t="s">
        <v>79</v>
      </c>
      <c r="C26" s="95"/>
      <c r="D26" s="20" t="s">
        <v>17</v>
      </c>
      <c r="E26" s="95"/>
      <c r="F26" s="27">
        <f t="shared" ref="F26" si="3">IF(E26="A",4,IF(E26="B",3,IF(E26="C",2,IF(E26="D",1,0))))*C26</f>
        <v>0</v>
      </c>
      <c r="G26" s="83"/>
      <c r="H26" s="85" t="s">
        <v>91</v>
      </c>
      <c r="I26" s="75" t="s">
        <v>70</v>
      </c>
      <c r="J26" s="137"/>
      <c r="K26" s="52" t="s">
        <v>17</v>
      </c>
      <c r="L26" s="127"/>
      <c r="M26" s="27">
        <f t="shared" si="0"/>
        <v>0</v>
      </c>
    </row>
    <row r="27" spans="1:13" s="56" customFormat="1" ht="10.5" customHeight="1" x14ac:dyDescent="0.2">
      <c r="A27" s="18" t="s">
        <v>81</v>
      </c>
      <c r="B27" s="19" t="s">
        <v>82</v>
      </c>
      <c r="C27" s="95"/>
      <c r="D27" s="20" t="s">
        <v>17</v>
      </c>
      <c r="E27" s="95"/>
      <c r="F27" s="27">
        <f t="shared" ref="F27:F29" si="4">IF(E27="A",4,IF(E27="B",3,IF(E27="C",2,IF(E27="D",1,0))))*C27</f>
        <v>0</v>
      </c>
      <c r="G27" s="83"/>
      <c r="H27" s="85" t="s">
        <v>92</v>
      </c>
      <c r="I27" s="75" t="s">
        <v>93</v>
      </c>
      <c r="J27" s="100"/>
      <c r="K27" s="20" t="s">
        <v>17</v>
      </c>
      <c r="L27" s="127"/>
      <c r="M27" s="27">
        <f t="shared" si="0"/>
        <v>0</v>
      </c>
    </row>
    <row r="28" spans="1:13" s="56" customFormat="1" ht="12.75" customHeight="1" x14ac:dyDescent="0.2">
      <c r="A28" s="18" t="s">
        <v>83</v>
      </c>
      <c r="B28" s="19" t="s">
        <v>84</v>
      </c>
      <c r="C28" s="95"/>
      <c r="D28" s="20" t="s">
        <v>17</v>
      </c>
      <c r="E28" s="95"/>
      <c r="F28" s="27">
        <f t="shared" si="4"/>
        <v>0</v>
      </c>
      <c r="G28" s="83"/>
      <c r="H28" s="89" t="s">
        <v>109</v>
      </c>
      <c r="I28" s="11" t="s">
        <v>71</v>
      </c>
      <c r="J28" s="94"/>
      <c r="K28" s="20" t="s">
        <v>17</v>
      </c>
      <c r="L28" s="124"/>
      <c r="M28" s="27">
        <f t="shared" ref="M28:M29" si="5">IF(L28="A",4,IF(L28="B",3,IF(L28="C",2,IF(L28="D",1,0))))*J28</f>
        <v>0</v>
      </c>
    </row>
    <row r="29" spans="1:13" s="56" customFormat="1" ht="12" customHeight="1" thickBot="1" x14ac:dyDescent="0.25">
      <c r="A29" s="79" t="s">
        <v>85</v>
      </c>
      <c r="B29" s="80" t="s">
        <v>86</v>
      </c>
      <c r="C29" s="95"/>
      <c r="D29" s="24" t="s">
        <v>17</v>
      </c>
      <c r="E29" s="95"/>
      <c r="F29" s="27">
        <f t="shared" si="4"/>
        <v>0</v>
      </c>
      <c r="G29" s="83"/>
      <c r="H29" s="89" t="s">
        <v>72</v>
      </c>
      <c r="I29" s="11" t="s">
        <v>73</v>
      </c>
      <c r="J29" s="94"/>
      <c r="K29" s="20" t="s">
        <v>17</v>
      </c>
      <c r="L29" s="124"/>
      <c r="M29" s="27">
        <f t="shared" si="5"/>
        <v>0</v>
      </c>
    </row>
    <row r="30" spans="1:13" s="56" customFormat="1" ht="12.75" customHeight="1" thickBot="1" x14ac:dyDescent="0.25">
      <c r="A30" s="103" t="s">
        <v>21</v>
      </c>
      <c r="B30" s="104"/>
      <c r="C30" s="104">
        <f>SUM(C24:C29)</f>
        <v>0</v>
      </c>
      <c r="D30" s="105"/>
      <c r="E30" s="104"/>
      <c r="F30" s="106">
        <f>SUM(F24:F29)</f>
        <v>0</v>
      </c>
      <c r="G30" s="83"/>
      <c r="H30" s="112" t="s">
        <v>106</v>
      </c>
      <c r="I30" s="113"/>
      <c r="J30" s="114">
        <f>SUM(J28:J29,J9:J26,J3:J6)</f>
        <v>0</v>
      </c>
      <c r="K30" s="115"/>
      <c r="L30" s="113"/>
      <c r="M30" s="116">
        <f>SUM(M3:M29)</f>
        <v>0</v>
      </c>
    </row>
    <row r="31" spans="1:13" s="56" customFormat="1" ht="12" thickBot="1" x14ac:dyDescent="0.25">
      <c r="A31" s="1" t="s">
        <v>87</v>
      </c>
      <c r="B31" s="2"/>
      <c r="C31" s="3" t="e">
        <f>(C30/F30)</f>
        <v>#DIV/0!</v>
      </c>
      <c r="D31" s="4"/>
      <c r="E31" s="5"/>
      <c r="F31" s="5"/>
      <c r="G31" s="83"/>
      <c r="H31" s="117" t="s">
        <v>74</v>
      </c>
      <c r="I31" s="118"/>
      <c r="J31" s="119">
        <f>SUM(J25:J28,J29,J11:J24,J3:J8)</f>
        <v>0</v>
      </c>
      <c r="K31" s="120"/>
      <c r="L31" s="121"/>
      <c r="M31" s="122">
        <f>SUM(M3:M29)</f>
        <v>0</v>
      </c>
    </row>
    <row r="32" spans="1:13" s="56" customFormat="1" ht="16.5" thickBot="1" x14ac:dyDescent="0.3">
      <c r="A32" s="71"/>
      <c r="B32" s="72"/>
      <c r="C32" s="5"/>
      <c r="D32" s="4"/>
      <c r="E32" s="5"/>
      <c r="F32" s="5"/>
      <c r="G32" s="83"/>
      <c r="H32" s="91" t="s">
        <v>113</v>
      </c>
      <c r="I32" s="92"/>
      <c r="J32" s="93"/>
      <c r="K32" s="48"/>
      <c r="L32" s="48"/>
      <c r="M32" s="49"/>
    </row>
    <row r="33" spans="4:10" s="56" customFormat="1" ht="11.25" x14ac:dyDescent="0.2">
      <c r="D33" s="59"/>
      <c r="G33" s="60"/>
      <c r="H33" s="61"/>
      <c r="I33" s="61"/>
      <c r="J33" s="62"/>
    </row>
    <row r="34" spans="4:10" s="56" customFormat="1" ht="11.25" x14ac:dyDescent="0.2">
      <c r="D34" s="59"/>
      <c r="G34" s="60"/>
      <c r="H34" s="63"/>
      <c r="I34" s="64"/>
      <c r="J34" s="62"/>
    </row>
    <row r="35" spans="4:10" s="56" customFormat="1" ht="11.25" customHeight="1" x14ac:dyDescent="0.2">
      <c r="D35" s="61"/>
      <c r="E35" s="61"/>
      <c r="G35" s="60"/>
    </row>
    <row r="36" spans="4:10" s="56" customFormat="1" ht="12" customHeight="1" x14ac:dyDescent="0.2">
      <c r="D36" s="63"/>
      <c r="E36" s="64"/>
      <c r="G36" s="60"/>
    </row>
    <row r="37" spans="4:10" s="56" customFormat="1" ht="11.25" x14ac:dyDescent="0.2">
      <c r="D37" s="59"/>
      <c r="G37" s="60"/>
      <c r="H37" s="65"/>
      <c r="I37" s="64"/>
      <c r="J37" s="65"/>
    </row>
  </sheetData>
  <sheetProtection formatCells="0"/>
  <customSheetViews>
    <customSheetView guid="{7F141882-E290-4A39-9048-6470518FB26C}" scale="75">
      <selection activeCell="I21" sqref="I21"/>
      <pageMargins left="0.25" right="0.25" top="0.75" bottom="0.75" header="0.3" footer="0.3"/>
      <pageSetup orientation="landscape" r:id="rId1"/>
      <headerFooter>
        <oddHeader>&amp;L&amp;12PHYS ED.
 (grades K-12 certification)&amp;CStudent Name:
________________________&amp;R&amp;12GPA Table   *3.00 - overall GPA (for professional 
education and content area) not per individual course</oddHeader>
        <oddFooter>&amp;L&amp;16For Questions and Help please see:&amp;RRevised to meet DESE requirements as of August 2017</oddFooter>
      </headerFooter>
    </customSheetView>
  </customSheetViews>
  <mergeCells count="11">
    <mergeCell ref="J25:J26"/>
    <mergeCell ref="F14:F15"/>
    <mergeCell ref="A3:A4"/>
    <mergeCell ref="C3:C4"/>
    <mergeCell ref="D3:D4"/>
    <mergeCell ref="E3:E4"/>
    <mergeCell ref="F3:F4"/>
    <mergeCell ref="A14:A15"/>
    <mergeCell ref="C14:C15"/>
    <mergeCell ref="D14:D15"/>
    <mergeCell ref="E14:E15"/>
  </mergeCells>
  <pageMargins left="0.25" right="0.25" top="0.75" bottom="0.75" header="0.3" footer="0.3"/>
  <pageSetup orientation="landscape" r:id="rId2"/>
  <headerFooter>
    <oddHeader>&amp;L&amp;12PHYSICAL EDUCATION
 (grades K-12 certification)&amp;CStudent Name:
________________________&amp;R&amp;12GPA Table   *3.00 - GPA for professional 
education and content area (not per individual course)</oddHeader>
    <oddFooter>&amp;L&amp;16For questions and help please see: Dr. Ensign&amp;CCurrent as of 8/22/2022&amp;RRevised to meet DESE requirements as of  August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Hatfield, Charisse</cp:lastModifiedBy>
  <cp:lastPrinted>2022-05-23T19:40:58Z</cp:lastPrinted>
  <dcterms:created xsi:type="dcterms:W3CDTF">2018-01-24T19:50:47Z</dcterms:created>
  <dcterms:modified xsi:type="dcterms:W3CDTF">2022-08-22T13:59:11Z</dcterms:modified>
</cp:coreProperties>
</file>